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93381\Desktop\"/>
    </mc:Choice>
  </mc:AlternateContent>
  <bookViews>
    <workbookView xWindow="0" yWindow="0" windowWidth="25200" windowHeight="11985" activeTab="1"/>
  </bookViews>
  <sheets>
    <sheet name="Summary" sheetId="1" r:id="rId1"/>
    <sheet name="Income" sheetId="2" r:id="rId2"/>
    <sheet name="Expenses" sheetId="3" r:id="rId3"/>
  </sheets>
  <calcPr calcId="152511"/>
</workbook>
</file>

<file path=xl/calcChain.xml><?xml version="1.0" encoding="utf-8"?>
<calcChain xmlns="http://schemas.openxmlformats.org/spreadsheetml/2006/main">
  <c r="E18" i="1" l="1"/>
  <c r="C18" i="1"/>
  <c r="H42" i="2"/>
  <c r="H41" i="2"/>
  <c r="H40" i="2"/>
  <c r="D42" i="2"/>
  <c r="D41" i="2"/>
  <c r="D40" i="2"/>
  <c r="H30" i="3"/>
  <c r="D30" i="3"/>
  <c r="H26" i="3"/>
  <c r="D26" i="3"/>
  <c r="H16" i="2"/>
  <c r="D16" i="2"/>
  <c r="H12" i="2"/>
  <c r="H15" i="2"/>
  <c r="H10" i="2"/>
  <c r="H11" i="2"/>
  <c r="H13" i="2"/>
  <c r="H14" i="2"/>
  <c r="H17" i="2"/>
  <c r="H21" i="2"/>
  <c r="H22" i="2"/>
  <c r="H23" i="2"/>
  <c r="H24" i="2"/>
  <c r="H28" i="2"/>
  <c r="H29" i="2"/>
  <c r="H33" i="2"/>
  <c r="H34" i="2"/>
  <c r="H38" i="2"/>
  <c r="H39" i="2"/>
  <c r="H43" i="2"/>
  <c r="H44" i="2"/>
  <c r="H48" i="2"/>
  <c r="H49" i="2"/>
  <c r="H50" i="2"/>
  <c r="H51" i="2"/>
  <c r="D10" i="2"/>
  <c r="D11" i="2"/>
  <c r="D12" i="2"/>
  <c r="D13" i="2"/>
  <c r="D14" i="2"/>
  <c r="D15" i="2"/>
  <c r="D17" i="2"/>
  <c r="D21" i="2"/>
  <c r="D22" i="2"/>
  <c r="D23" i="2"/>
  <c r="D24" i="2"/>
  <c r="D28" i="2"/>
  <c r="D29" i="2"/>
  <c r="D33" i="2"/>
  <c r="D34" i="2"/>
  <c r="D38" i="2"/>
  <c r="D39" i="2"/>
  <c r="D43" i="2"/>
  <c r="D44" i="2"/>
  <c r="D48" i="2"/>
  <c r="D49" i="2"/>
  <c r="D50" i="2"/>
  <c r="D51" i="2"/>
  <c r="D59" i="3"/>
  <c r="C27" i="1" s="1"/>
  <c r="D50" i="3"/>
  <c r="D44" i="3"/>
  <c r="C24" i="1" s="1"/>
  <c r="D39" i="3"/>
  <c r="C23" i="1" s="1"/>
  <c r="D25" i="3"/>
  <c r="D27" i="3"/>
  <c r="D28" i="3"/>
  <c r="D32" i="3" s="1"/>
  <c r="D29" i="3"/>
  <c r="D31" i="3"/>
  <c r="H59" i="3"/>
  <c r="H50" i="3"/>
  <c r="H44" i="3"/>
  <c r="E24" i="1" s="1"/>
  <c r="H39" i="3"/>
  <c r="E23" i="1" s="1"/>
  <c r="H25" i="3"/>
  <c r="H27" i="3"/>
  <c r="H28" i="3"/>
  <c r="H29" i="3"/>
  <c r="H31" i="3"/>
  <c r="G18" i="2"/>
  <c r="C18" i="2"/>
  <c r="E19" i="1"/>
  <c r="E21" i="1"/>
  <c r="E25" i="1"/>
  <c r="E26" i="1"/>
  <c r="C19" i="1"/>
  <c r="C21" i="1"/>
  <c r="C25" i="1"/>
  <c r="C26" i="1"/>
  <c r="H32" i="3" l="1"/>
  <c r="E22" i="1" s="1"/>
  <c r="H35" i="2"/>
  <c r="E12" i="1" s="1"/>
  <c r="E27" i="1"/>
  <c r="H25" i="2"/>
  <c r="E10" i="1" s="1"/>
  <c r="D25" i="2"/>
  <c r="C10" i="1" s="1"/>
  <c r="C22" i="1"/>
  <c r="H20" i="3"/>
  <c r="D20" i="3"/>
  <c r="D61" i="3" s="1"/>
  <c r="H52" i="2"/>
  <c r="E14" i="1" s="1"/>
  <c r="D52" i="2"/>
  <c r="C14" i="1" s="1"/>
  <c r="D45" i="2"/>
  <c r="C13" i="1" s="1"/>
  <c r="H45" i="2"/>
  <c r="E13" i="1" s="1"/>
  <c r="D35" i="2"/>
  <c r="C12" i="1" s="1"/>
  <c r="H18" i="2"/>
  <c r="E9" i="1" s="1"/>
  <c r="H30" i="2"/>
  <c r="E11" i="1" s="1"/>
  <c r="D30" i="2"/>
  <c r="C11" i="1" s="1"/>
  <c r="D18" i="2"/>
  <c r="H61" i="3" l="1"/>
  <c r="C20" i="1"/>
  <c r="C28" i="1" s="1"/>
  <c r="E20" i="1"/>
  <c r="E28" i="1" s="1"/>
  <c r="E15" i="1"/>
  <c r="D54" i="2"/>
  <c r="H54" i="2"/>
  <c r="C9" i="1"/>
  <c r="C15" i="1" s="1"/>
  <c r="E30" i="1" l="1"/>
  <c r="C30" i="1"/>
</calcChain>
</file>

<file path=xl/sharedStrings.xml><?xml version="1.0" encoding="utf-8"?>
<sst xmlns="http://schemas.openxmlformats.org/spreadsheetml/2006/main" count="134" uniqueCount="103">
  <si>
    <t>Category</t>
  </si>
  <si>
    <t>Total</t>
  </si>
  <si>
    <t>INCOME</t>
  </si>
  <si>
    <t>EXPENSES</t>
  </si>
  <si>
    <t xml:space="preserve">   LAC Expenses</t>
  </si>
  <si>
    <t>Cost/Item</t>
  </si>
  <si>
    <t xml:space="preserve">Total </t>
  </si>
  <si>
    <t>Proposed Budget</t>
  </si>
  <si>
    <t xml:space="preserve">Total for 250 Attendees </t>
  </si>
  <si>
    <t>Total for 300 Attendees</t>
  </si>
  <si>
    <t>250 Attendees</t>
  </si>
  <si>
    <t>300 Attendees</t>
  </si>
  <si>
    <t>Proposed Budget - Income Estimates</t>
  </si>
  <si>
    <t>Proposed Budget - Expense Estimates</t>
  </si>
  <si>
    <t>Registration Fees</t>
  </si>
  <si>
    <t>Exhibitor Fees</t>
  </si>
  <si>
    <t>Meals</t>
  </si>
  <si>
    <t>Reception</t>
  </si>
  <si>
    <t>Tour Fees</t>
  </si>
  <si>
    <t>Workshop Fees</t>
  </si>
  <si>
    <t>Hospitality Suite</t>
  </si>
  <si>
    <t>Hotel Expenses</t>
  </si>
  <si>
    <t>LAC Expenses</t>
  </si>
  <si>
    <t>Meal Expenses</t>
  </si>
  <si>
    <t>Registration/Program</t>
  </si>
  <si>
    <t>Session/Plenary Speakers</t>
  </si>
  <si>
    <t>Tour Expenses</t>
  </si>
  <si>
    <t>Workshop Expenses</t>
  </si>
  <si>
    <t>Pre-Reg Members</t>
  </si>
  <si>
    <t>Pre-Reg Non-Members</t>
  </si>
  <si>
    <t>Late Reg  Members</t>
  </si>
  <si>
    <t>Late Reg  Non-Members</t>
  </si>
  <si>
    <t>Member, on-site</t>
  </si>
  <si>
    <t>Non-member, on-site</t>
  </si>
  <si>
    <t>Ads</t>
  </si>
  <si>
    <t>Donations/Sponsorships</t>
  </si>
  <si>
    <t>Rental - 1 Table</t>
  </si>
  <si>
    <t>Rental - 2 Tables</t>
  </si>
  <si>
    <t>Breakfast - Business Mtg.</t>
  </si>
  <si>
    <t>Lunch - Friday</t>
  </si>
  <si>
    <t>Sponsorship</t>
  </si>
  <si>
    <t>Guest Tickets</t>
  </si>
  <si>
    <t>Tour #1</t>
  </si>
  <si>
    <t>Tour #3</t>
  </si>
  <si>
    <t>Tour #4</t>
  </si>
  <si>
    <t>Lodging</t>
  </si>
  <si>
    <t>Caterer</t>
  </si>
  <si>
    <t>Entertainment</t>
  </si>
  <si>
    <t>Facility Fees</t>
  </si>
  <si>
    <t>Folders, Badges, etc.</t>
  </si>
  <si>
    <t>Travel</t>
  </si>
  <si>
    <t>Honoraria</t>
  </si>
  <si>
    <t>Lodging/Meals</t>
  </si>
  <si>
    <t>Travel (Speakers)</t>
  </si>
  <si>
    <t>Misc. Expenses</t>
  </si>
  <si>
    <t>Program</t>
  </si>
  <si>
    <t xml:space="preserve">    Hospitality Suite</t>
  </si>
  <si>
    <t>Room Rentals</t>
  </si>
  <si>
    <t>Miscellaneous Expenses</t>
  </si>
  <si>
    <t>Student registration</t>
  </si>
  <si>
    <t xml:space="preserve">One day (Saturday only) </t>
  </si>
  <si>
    <t>Continential Breakfast - Fri</t>
  </si>
  <si>
    <t>Breakfast Buffet - Sat</t>
  </si>
  <si>
    <t>Lunch - Friday (veg)</t>
  </si>
  <si>
    <t>Steering Committee - Th</t>
  </si>
  <si>
    <t>AV Equipment Tech</t>
  </si>
  <si>
    <t>AV Equipment Rental</t>
  </si>
  <si>
    <t xml:space="preserve">   Total Hotel Expenses </t>
  </si>
  <si>
    <t xml:space="preserve">   Total Meal Expenses </t>
  </si>
  <si>
    <t xml:space="preserve">   Total Reception Costs </t>
  </si>
  <si>
    <t xml:space="preserve">   Total Tour Expenses </t>
  </si>
  <si>
    <t xml:space="preserve">   Total Workshop Expenses </t>
  </si>
  <si>
    <t xml:space="preserve">     Total Expenses </t>
  </si>
  <si>
    <t xml:space="preserve">Total Registration Fees </t>
  </si>
  <si>
    <t xml:space="preserve">Total Exhibitor Fees </t>
  </si>
  <si>
    <t xml:space="preserve">Total Meals </t>
  </si>
  <si>
    <t xml:space="preserve">Total Tour Fees </t>
  </si>
  <si>
    <t xml:space="preserve">Total Workshop Fees </t>
  </si>
  <si>
    <t xml:space="preserve">Total Income </t>
  </si>
  <si>
    <t xml:space="preserve">Total Expenses </t>
  </si>
  <si>
    <t xml:space="preserve">NET INCOME / PROJECTED PROFIT </t>
  </si>
  <si>
    <t xml:space="preserve">Total Reception Income </t>
  </si>
  <si>
    <t xml:space="preserve">   Total Registration/Program Costs</t>
  </si>
  <si>
    <t xml:space="preserve">   Total Session/Plenary Costs</t>
  </si>
  <si>
    <t xml:space="preserve">Tour #2 </t>
  </si>
  <si>
    <t>Tour #5</t>
  </si>
  <si>
    <t>Tour #6</t>
  </si>
  <si>
    <t>Tour #7</t>
  </si>
  <si>
    <t>Workshop #1</t>
  </si>
  <si>
    <t>Workshop #2</t>
  </si>
  <si>
    <t>Workshop #3</t>
  </si>
  <si>
    <t>Workshop #4</t>
  </si>
  <si>
    <t>[LOCATION}</t>
  </si>
  <si>
    <t>MARAC [SEASON &amp; YEAR] MEETING</t>
  </si>
  <si>
    <t xml:space="preserve">Taxes / Fees </t>
  </si>
  <si>
    <t>Coffee Breaks Fri (AM &amp; PM)</t>
  </si>
  <si>
    <t>Coffee Breaks Thur (AM &amp; PM)</t>
  </si>
  <si>
    <t>Lunch - Friday (meat)</t>
  </si>
  <si>
    <t>This line not included in sum just below; paid for by Steering.</t>
  </si>
  <si>
    <t>Insurance</t>
  </si>
  <si>
    <t xml:space="preserve">    Administrative Services</t>
  </si>
  <si>
    <t>Note: At the Spring 2016 mtg SC agreed that non-member rates will be the member rate + $40, with no membership</t>
  </si>
  <si>
    <t>Note: Student rate is usually half the member early rate (usually rounded up the nearest $5 increment)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</si>
</sst>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7" fontId="2" fillId="0" borderId="0" xfId="0" applyNumberFormat="1" applyFont="1" applyBorder="1" applyAlignment="1" applyProtection="1">
      <protection locked="0"/>
    </xf>
    <xf numFmtId="0" fontId="2" fillId="0" borderId="0" xfId="0" applyFont="1" applyBorder="1" applyProtection="1"/>
    <xf numFmtId="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7" fontId="2" fillId="0" borderId="0" xfId="0" applyNumberFormat="1" applyFont="1" applyBorder="1" applyProtection="1"/>
    <xf numFmtId="7" fontId="3" fillId="0" borderId="0" xfId="0" applyNumberFormat="1" applyFont="1" applyBorder="1" applyAlignment="1" applyProtection="1">
      <protection locked="0"/>
    </xf>
    <xf numFmtId="0" fontId="3" fillId="0" borderId="0" xfId="0" applyFont="1" applyBorder="1" applyProtection="1"/>
    <xf numFmtId="7" fontId="3" fillId="0" borderId="0" xfId="0" applyNumberFormat="1" applyFont="1" applyBorder="1" applyAlignment="1" applyProtection="1">
      <alignment horizontal="center"/>
      <protection locked="0"/>
    </xf>
    <xf numFmtId="7" fontId="3" fillId="0" borderId="0" xfId="0" applyNumberFormat="1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7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/>
    <xf numFmtId="1" fontId="2" fillId="0" borderId="0" xfId="0" applyNumberFormat="1" applyFont="1" applyBorder="1" applyProtection="1"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/>
    <xf numFmtId="7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7" fontId="3" fillId="0" borderId="1" xfId="0" applyNumberFormat="1" applyFont="1" applyBorder="1" applyProtection="1"/>
    <xf numFmtId="7" fontId="2" fillId="0" borderId="1" xfId="0" applyNumberFormat="1" applyFont="1" applyBorder="1" applyProtection="1"/>
    <xf numFmtId="1" fontId="2" fillId="0" borderId="1" xfId="0" applyNumberFormat="1" applyFont="1" applyBorder="1" applyProtection="1">
      <protection locked="0"/>
    </xf>
    <xf numFmtId="37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</xf>
    <xf numFmtId="7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44" fontId="2" fillId="0" borderId="0" xfId="2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4" fontId="3" fillId="0" borderId="0" xfId="2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  <protection locked="0"/>
    </xf>
    <xf numFmtId="44" fontId="2" fillId="0" borderId="0" xfId="2" applyFont="1" applyBorder="1" applyAlignment="1" applyProtection="1">
      <alignment horizontal="right"/>
      <protection locked="0"/>
    </xf>
    <xf numFmtId="164" fontId="2" fillId="0" borderId="0" xfId="2" applyNumberFormat="1" applyFont="1" applyBorder="1" applyAlignment="1" applyProtection="1">
      <alignment horizontal="right"/>
    </xf>
    <xf numFmtId="7" fontId="2" fillId="0" borderId="0" xfId="2" applyNumberFormat="1" applyFont="1" applyBorder="1" applyAlignment="1" applyProtection="1">
      <alignment horizontal="right"/>
    </xf>
    <xf numFmtId="7" fontId="2" fillId="0" borderId="0" xfId="2" applyNumberFormat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Alignment="1" applyProtection="1">
      <alignment horizontal="right"/>
      <protection locked="0"/>
    </xf>
    <xf numFmtId="7" fontId="3" fillId="0" borderId="0" xfId="2" applyNumberFormat="1" applyFont="1" applyBorder="1" applyAlignment="1" applyProtection="1">
      <alignment horizontal="right"/>
    </xf>
    <xf numFmtId="7" fontId="3" fillId="0" borderId="0" xfId="0" applyNumberFormat="1" applyFont="1" applyBorder="1" applyAlignment="1" applyProtection="1">
      <alignment horizontal="right"/>
      <protection locked="0"/>
    </xf>
    <xf numFmtId="7" fontId="3" fillId="0" borderId="0" xfId="2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44" fontId="3" fillId="0" borderId="2" xfId="2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 applyProtection="1">
      <alignment horizontal="right"/>
    </xf>
    <xf numFmtId="7" fontId="2" fillId="0" borderId="1" xfId="2" applyNumberFormat="1" applyFont="1" applyBorder="1" applyAlignment="1" applyProtection="1">
      <alignment horizontal="right"/>
    </xf>
    <xf numFmtId="7" fontId="2" fillId="0" borderId="1" xfId="2" applyNumberFormat="1" applyFont="1" applyBorder="1" applyAlignment="1" applyProtection="1">
      <alignment horizontal="right"/>
      <protection locked="0"/>
    </xf>
    <xf numFmtId="7" fontId="3" fillId="0" borderId="0" xfId="0" applyNumberFormat="1" applyFont="1" applyBorder="1" applyAlignment="1" applyProtection="1">
      <alignment horizontal="right"/>
    </xf>
    <xf numFmtId="0" fontId="2" fillId="0" borderId="0" xfId="3" applyFont="1" applyBorder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" xfId="0" applyFont="1" applyBorder="1"/>
    <xf numFmtId="0" fontId="2" fillId="0" borderId="2" xfId="0" applyFont="1" applyBorder="1" applyProtection="1"/>
    <xf numFmtId="7" fontId="2" fillId="0" borderId="2" xfId="0" applyNumberFormat="1" applyFont="1" applyBorder="1" applyAlignment="1" applyProtection="1">
      <alignment horizontal="right"/>
    </xf>
    <xf numFmtId="7" fontId="2" fillId="0" borderId="2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2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indent="1"/>
    </xf>
    <xf numFmtId="0" fontId="3" fillId="0" borderId="2" xfId="0" applyFont="1" applyBorder="1" applyAlignment="1" applyProtection="1">
      <alignment horizontal="center" wrapText="1"/>
    </xf>
    <xf numFmtId="0" fontId="5" fillId="0" borderId="0" xfId="0" applyFont="1" applyBorder="1" applyProtection="1"/>
    <xf numFmtId="7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7" fontId="3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_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22" sqref="H22"/>
    </sheetView>
  </sheetViews>
  <sheetFormatPr defaultColWidth="9.7109375" defaultRowHeight="12.75" x14ac:dyDescent="0.2"/>
  <cols>
    <col min="1" max="1" width="32.5703125" style="4" customWidth="1"/>
    <col min="2" max="2" width="7.5703125" style="4" customWidth="1"/>
    <col min="3" max="3" width="11.5703125" style="4" customWidth="1"/>
    <col min="4" max="4" width="12.28515625" style="4" customWidth="1"/>
    <col min="5" max="5" width="12.7109375" style="4" customWidth="1"/>
    <col min="6" max="6" width="6.85546875" style="4" customWidth="1"/>
    <col min="7" max="7" width="5.5703125" style="4" customWidth="1"/>
    <col min="8" max="16384" width="9.7109375" style="4"/>
  </cols>
  <sheetData>
    <row r="1" spans="1:6" ht="12.75" customHeight="1" x14ac:dyDescent="0.2"/>
    <row r="2" spans="1:6" s="10" customFormat="1" ht="12.75" customHeight="1" x14ac:dyDescent="0.25">
      <c r="A2" s="34" t="s">
        <v>93</v>
      </c>
      <c r="B2" s="72"/>
      <c r="C2" s="73"/>
      <c r="D2" s="75" t="s">
        <v>92</v>
      </c>
      <c r="E2" s="9"/>
    </row>
    <row r="3" spans="1:6" s="10" customFormat="1" ht="12.75" customHeight="1" x14ac:dyDescent="0.2">
      <c r="A3" s="34"/>
      <c r="B3" s="7"/>
      <c r="C3" s="8"/>
      <c r="D3" s="8"/>
      <c r="E3" s="9"/>
    </row>
    <row r="4" spans="1:6" ht="14.25" x14ac:dyDescent="0.2">
      <c r="A4" s="74" t="s">
        <v>7</v>
      </c>
      <c r="B4" s="7"/>
      <c r="C4" s="13"/>
      <c r="E4" s="7"/>
    </row>
    <row r="5" spans="1:6" x14ac:dyDescent="0.2">
      <c r="A5" s="2"/>
      <c r="B5" s="2"/>
      <c r="C5" s="5"/>
      <c r="D5" s="5"/>
      <c r="E5" s="5"/>
    </row>
    <row r="6" spans="1:6" s="10" customFormat="1" ht="13.5" thickBot="1" x14ac:dyDescent="0.25">
      <c r="A6" s="7" t="s">
        <v>0</v>
      </c>
      <c r="B6" s="61"/>
      <c r="C6" s="53" t="s">
        <v>8</v>
      </c>
      <c r="D6" s="62"/>
      <c r="E6" s="53" t="s">
        <v>9</v>
      </c>
      <c r="F6" s="63"/>
    </row>
    <row r="7" spans="1:6" x14ac:dyDescent="0.2">
      <c r="A7" s="2"/>
      <c r="B7" s="2"/>
      <c r="C7" s="2"/>
      <c r="D7" s="2"/>
      <c r="E7" s="2"/>
    </row>
    <row r="8" spans="1:6" x14ac:dyDescent="0.2">
      <c r="A8" s="7" t="s">
        <v>2</v>
      </c>
      <c r="B8" s="7"/>
      <c r="C8" s="37"/>
      <c r="D8" s="2"/>
      <c r="E8" s="37"/>
    </row>
    <row r="9" spans="1:6" x14ac:dyDescent="0.2">
      <c r="A9" s="67" t="s">
        <v>14</v>
      </c>
      <c r="B9" s="2"/>
      <c r="C9" s="50">
        <f>SUM(Income!D18)</f>
        <v>25650</v>
      </c>
      <c r="D9" s="17"/>
      <c r="E9" s="50">
        <f>SUM(Income!H18)</f>
        <v>30600</v>
      </c>
    </row>
    <row r="10" spans="1:6" x14ac:dyDescent="0.2">
      <c r="A10" s="67" t="s">
        <v>15</v>
      </c>
      <c r="B10" s="2"/>
      <c r="C10" s="50">
        <f>SUM(Income!D25)</f>
        <v>10900</v>
      </c>
      <c r="D10" s="17"/>
      <c r="E10" s="50">
        <f>SUM(Income!H25)</f>
        <v>10900</v>
      </c>
    </row>
    <row r="11" spans="1:6" x14ac:dyDescent="0.2">
      <c r="A11" s="67" t="s">
        <v>16</v>
      </c>
      <c r="B11" s="2"/>
      <c r="C11" s="50">
        <f>SUM(Income!D30)</f>
        <v>5125</v>
      </c>
      <c r="D11" s="17"/>
      <c r="E11" s="50">
        <f>SUM(Income!H30)</f>
        <v>6250</v>
      </c>
    </row>
    <row r="12" spans="1:6" x14ac:dyDescent="0.2">
      <c r="A12" s="67" t="s">
        <v>17</v>
      </c>
      <c r="B12" s="2"/>
      <c r="C12" s="50">
        <f>SUM(Income!D35)</f>
        <v>1200</v>
      </c>
      <c r="D12" s="17"/>
      <c r="E12" s="50">
        <f>SUM(Income!H35)</f>
        <v>1300</v>
      </c>
    </row>
    <row r="13" spans="1:6" x14ac:dyDescent="0.2">
      <c r="A13" s="67" t="s">
        <v>18</v>
      </c>
      <c r="B13" s="2"/>
      <c r="C13" s="50">
        <f>SUM(Income!D45)</f>
        <v>650</v>
      </c>
      <c r="D13" s="17"/>
      <c r="E13" s="50">
        <f>SUM(Income!H45)</f>
        <v>975</v>
      </c>
    </row>
    <row r="14" spans="1:6" ht="13.5" thickBot="1" x14ac:dyDescent="0.25">
      <c r="A14" s="67" t="s">
        <v>19</v>
      </c>
      <c r="B14" s="64"/>
      <c r="C14" s="65">
        <f>SUM(Income!D52)</f>
        <v>5625</v>
      </c>
      <c r="D14" s="66"/>
      <c r="E14" s="65">
        <f>SUM(Income!H52)</f>
        <v>7200</v>
      </c>
      <c r="F14" s="66"/>
    </row>
    <row r="15" spans="1:6" x14ac:dyDescent="0.2">
      <c r="A15" s="69" t="s">
        <v>78</v>
      </c>
      <c r="B15" s="7"/>
      <c r="C15" s="59">
        <f>SUM(C9:C14)</f>
        <v>49150</v>
      </c>
      <c r="D15" s="17"/>
      <c r="E15" s="59">
        <f>SUM(E9:E14)</f>
        <v>57225</v>
      </c>
    </row>
    <row r="16" spans="1:6" x14ac:dyDescent="0.2">
      <c r="A16" s="2"/>
      <c r="B16" s="2"/>
      <c r="C16" s="50"/>
      <c r="D16" s="5"/>
      <c r="E16" s="50"/>
    </row>
    <row r="17" spans="1:6" x14ac:dyDescent="0.2">
      <c r="A17" s="7" t="s">
        <v>3</v>
      </c>
      <c r="B17" s="7"/>
      <c r="C17" s="39"/>
      <c r="D17" s="17"/>
      <c r="E17" s="39"/>
    </row>
    <row r="18" spans="1:6" x14ac:dyDescent="0.2">
      <c r="A18" s="2" t="s">
        <v>100</v>
      </c>
      <c r="B18" s="7"/>
      <c r="C18" s="50">
        <f>SUM(Expenses!D10)</f>
        <v>5000</v>
      </c>
      <c r="D18" s="17"/>
      <c r="E18" s="50">
        <f>SUM(Expenses!H10)</f>
        <v>5000</v>
      </c>
    </row>
    <row r="19" spans="1:6" x14ac:dyDescent="0.2">
      <c r="A19" s="67" t="s">
        <v>20</v>
      </c>
      <c r="B19" s="2"/>
      <c r="C19" s="50">
        <f>SUM(Expenses!D12)</f>
        <v>250</v>
      </c>
      <c r="D19" s="17"/>
      <c r="E19" s="50">
        <f>SUM(Expenses!H12)</f>
        <v>250</v>
      </c>
    </row>
    <row r="20" spans="1:6" x14ac:dyDescent="0.2">
      <c r="A20" s="67" t="s">
        <v>21</v>
      </c>
      <c r="B20" s="2"/>
      <c r="C20" s="50">
        <f>SUM(Expenses!D20)</f>
        <v>9500</v>
      </c>
      <c r="D20" s="17"/>
      <c r="E20" s="50">
        <f>SUM(Expenses!H20)</f>
        <v>10250</v>
      </c>
    </row>
    <row r="21" spans="1:6" x14ac:dyDescent="0.2">
      <c r="A21" s="67" t="s">
        <v>22</v>
      </c>
      <c r="B21" s="2"/>
      <c r="C21" s="50">
        <f>SUM(Expenses!D22)</f>
        <v>250</v>
      </c>
      <c r="D21" s="17"/>
      <c r="E21" s="50">
        <f>SUM(Expenses!H22)</f>
        <v>250</v>
      </c>
    </row>
    <row r="22" spans="1:6" x14ac:dyDescent="0.2">
      <c r="A22" s="67" t="s">
        <v>23</v>
      </c>
      <c r="B22" s="2"/>
      <c r="C22" s="50">
        <f>SUM(Expenses!D32)</f>
        <v>15750</v>
      </c>
      <c r="D22" s="17"/>
      <c r="E22" s="50">
        <f>SUM(Expenses!H32)</f>
        <v>18725</v>
      </c>
    </row>
    <row r="23" spans="1:6" x14ac:dyDescent="0.2">
      <c r="A23" s="67" t="s">
        <v>17</v>
      </c>
      <c r="B23" s="2"/>
      <c r="C23" s="50">
        <f>SUM(Expenses!D39)</f>
        <v>7650</v>
      </c>
      <c r="D23" s="17"/>
      <c r="E23" s="50">
        <f>SUM(Expenses!H39)</f>
        <v>9650</v>
      </c>
    </row>
    <row r="24" spans="1:6" x14ac:dyDescent="0.2">
      <c r="A24" s="67" t="s">
        <v>24</v>
      </c>
      <c r="B24" s="2"/>
      <c r="C24" s="50">
        <f>SUM(Expenses!D44)</f>
        <v>3250</v>
      </c>
      <c r="D24" s="17"/>
      <c r="E24" s="50">
        <f>SUM(Expenses!H44)</f>
        <v>3250</v>
      </c>
    </row>
    <row r="25" spans="1:6" x14ac:dyDescent="0.2">
      <c r="A25" s="67" t="s">
        <v>25</v>
      </c>
      <c r="B25" s="2"/>
      <c r="C25" s="50">
        <f>SUM(Expenses!D50)</f>
        <v>335</v>
      </c>
      <c r="D25" s="17"/>
      <c r="E25" s="50">
        <f>SUM(Expenses!H50)</f>
        <v>335</v>
      </c>
    </row>
    <row r="26" spans="1:6" x14ac:dyDescent="0.2">
      <c r="A26" s="67" t="s">
        <v>26</v>
      </c>
      <c r="B26" s="2"/>
      <c r="C26" s="50">
        <f>SUM(Expenses!D52)</f>
        <v>500</v>
      </c>
      <c r="D26" s="17"/>
      <c r="E26" s="50">
        <f>SUM(Expenses!H52)</f>
        <v>500</v>
      </c>
    </row>
    <row r="27" spans="1:6" ht="13.5" thickBot="1" x14ac:dyDescent="0.25">
      <c r="A27" s="67" t="s">
        <v>27</v>
      </c>
      <c r="B27" s="64"/>
      <c r="C27" s="65">
        <f>SUM(Expenses!D59)</f>
        <v>2550</v>
      </c>
      <c r="D27" s="66"/>
      <c r="E27" s="65">
        <f>SUM(Expenses!H59)</f>
        <v>2550</v>
      </c>
      <c r="F27" s="66"/>
    </row>
    <row r="28" spans="1:6" x14ac:dyDescent="0.2">
      <c r="A28" s="69" t="s">
        <v>79</v>
      </c>
      <c r="B28" s="7"/>
      <c r="C28" s="59">
        <f>SUM(C18:C27)</f>
        <v>45035</v>
      </c>
      <c r="D28" s="17"/>
      <c r="E28" s="59">
        <f>SUM(E18:E27)</f>
        <v>50760</v>
      </c>
    </row>
    <row r="29" spans="1:6" x14ac:dyDescent="0.2">
      <c r="A29" s="7"/>
      <c r="B29" s="7"/>
      <c r="C29" s="50"/>
      <c r="D29" s="17"/>
      <c r="E29" s="50"/>
    </row>
    <row r="30" spans="1:6" x14ac:dyDescent="0.2">
      <c r="A30" s="7" t="s">
        <v>80</v>
      </c>
      <c r="B30" s="7"/>
      <c r="C30" s="59">
        <f>SUM(C15-C28)</f>
        <v>4115</v>
      </c>
      <c r="D30" s="17"/>
      <c r="E30" s="59">
        <f>SUM(E15-E28)</f>
        <v>6465</v>
      </c>
    </row>
    <row r="31" spans="1:6" x14ac:dyDescent="0.2">
      <c r="A31" s="7"/>
      <c r="B31" s="7"/>
      <c r="C31" s="50"/>
      <c r="D31" s="17"/>
      <c r="E31" s="50"/>
    </row>
    <row r="32" spans="1:6" x14ac:dyDescent="0.2">
      <c r="A32" s="60"/>
      <c r="B32" s="60"/>
      <c r="C32" s="60"/>
      <c r="D32" s="60"/>
      <c r="E32" s="60"/>
    </row>
    <row r="33" spans="1:5" x14ac:dyDescent="0.2">
      <c r="A33" s="60"/>
      <c r="B33" s="60"/>
      <c r="C33" s="60"/>
      <c r="D33" s="60"/>
      <c r="E33" s="60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5" sqref="G15"/>
    </sheetView>
  </sheetViews>
  <sheetFormatPr defaultColWidth="9.7109375" defaultRowHeight="12.75" x14ac:dyDescent="0.2"/>
  <cols>
    <col min="1" max="1" width="25.7109375" style="4" customWidth="1"/>
    <col min="2" max="2" width="12.7109375" style="4" customWidth="1"/>
    <col min="3" max="3" width="9.85546875" style="55" customWidth="1"/>
    <col min="4" max="4" width="12.7109375" style="4" customWidth="1"/>
    <col min="5" max="5" width="5.7109375" style="4" customWidth="1"/>
    <col min="6" max="6" width="12.7109375" style="4" customWidth="1"/>
    <col min="7" max="7" width="11.140625" style="55" customWidth="1"/>
    <col min="8" max="8" width="12.7109375" style="4" customWidth="1"/>
    <col min="9" max="9" width="9.7109375" style="4"/>
    <col min="10" max="10" width="93" style="4" customWidth="1"/>
    <col min="11" max="16384" width="9.7109375" style="4"/>
  </cols>
  <sheetData>
    <row r="1" spans="1:10" ht="12.75" customHeight="1" x14ac:dyDescent="0.2"/>
    <row r="2" spans="1:10" s="10" customFormat="1" ht="12.75" customHeight="1" x14ac:dyDescent="0.2">
      <c r="A2" s="34" t="s">
        <v>93</v>
      </c>
      <c r="B2" s="7"/>
      <c r="C2" s="8"/>
      <c r="D2" s="75" t="s">
        <v>92</v>
      </c>
      <c r="E2" s="9"/>
      <c r="G2" s="15"/>
    </row>
    <row r="3" spans="1:10" s="10" customFormat="1" ht="12.75" customHeight="1" x14ac:dyDescent="0.2">
      <c r="A3" s="34"/>
      <c r="B3" s="7"/>
      <c r="C3" s="8"/>
      <c r="D3" s="8"/>
      <c r="E3" s="9"/>
      <c r="G3" s="15"/>
    </row>
    <row r="4" spans="1:10" ht="12.75" customHeight="1" x14ac:dyDescent="0.2">
      <c r="A4" s="35" t="s">
        <v>12</v>
      </c>
      <c r="B4" s="7"/>
      <c r="C4" s="13"/>
      <c r="E4" s="7"/>
    </row>
    <row r="5" spans="1:10" ht="6" customHeight="1" x14ac:dyDescent="0.2">
      <c r="A5" s="35"/>
      <c r="B5" s="7"/>
      <c r="C5" s="13"/>
      <c r="E5" s="7"/>
    </row>
    <row r="6" spans="1:10" s="15" customFormat="1" ht="27.75" customHeight="1" thickBot="1" x14ac:dyDescent="0.25">
      <c r="A6" s="14" t="s">
        <v>0</v>
      </c>
      <c r="B6" s="52" t="s">
        <v>5</v>
      </c>
      <c r="C6" s="71" t="s">
        <v>10</v>
      </c>
      <c r="D6" s="52" t="s">
        <v>6</v>
      </c>
      <c r="E6" s="53"/>
      <c r="F6" s="52" t="s">
        <v>5</v>
      </c>
      <c r="G6" s="71" t="s">
        <v>11</v>
      </c>
      <c r="H6" s="52" t="s">
        <v>1</v>
      </c>
    </row>
    <row r="7" spans="1:10" ht="8.25" customHeight="1" x14ac:dyDescent="0.2">
      <c r="A7" s="2"/>
      <c r="B7" s="36"/>
      <c r="C7" s="13"/>
      <c r="D7" s="36"/>
      <c r="E7" s="37"/>
      <c r="F7" s="36"/>
      <c r="G7" s="13"/>
      <c r="H7" s="36"/>
    </row>
    <row r="8" spans="1:10" x14ac:dyDescent="0.2">
      <c r="A8" s="7" t="s">
        <v>2</v>
      </c>
      <c r="B8" s="38"/>
      <c r="C8" s="14"/>
      <c r="D8" s="36"/>
      <c r="E8" s="37"/>
      <c r="F8" s="36"/>
      <c r="G8" s="13"/>
      <c r="H8" s="36"/>
    </row>
    <row r="9" spans="1:10" x14ac:dyDescent="0.2">
      <c r="A9" s="70" t="s">
        <v>14</v>
      </c>
      <c r="B9" s="36"/>
      <c r="C9" s="13"/>
      <c r="D9" s="36"/>
      <c r="E9" s="39"/>
      <c r="F9" s="40"/>
      <c r="G9" s="3"/>
      <c r="H9" s="36"/>
    </row>
    <row r="10" spans="1:10" x14ac:dyDescent="0.2">
      <c r="A10" s="68" t="s">
        <v>28</v>
      </c>
      <c r="B10" s="41">
        <v>95</v>
      </c>
      <c r="C10" s="25">
        <v>140</v>
      </c>
      <c r="D10" s="42">
        <f t="shared" ref="D10:D17" si="0">SUMPRODUCT(B10)*(C10)</f>
        <v>13300</v>
      </c>
      <c r="E10" s="39"/>
      <c r="F10" s="43">
        <v>95</v>
      </c>
      <c r="G10" s="21">
        <v>175</v>
      </c>
      <c r="H10" s="42">
        <f t="shared" ref="H10:H17" si="1">SUMPRODUCT(F10)*(G10)</f>
        <v>16625</v>
      </c>
      <c r="J10" s="4" t="s">
        <v>101</v>
      </c>
    </row>
    <row r="11" spans="1:10" x14ac:dyDescent="0.2">
      <c r="A11" s="68" t="s">
        <v>29</v>
      </c>
      <c r="B11" s="44">
        <v>135</v>
      </c>
      <c r="C11" s="25">
        <v>35</v>
      </c>
      <c r="D11" s="42">
        <f t="shared" si="0"/>
        <v>4725</v>
      </c>
      <c r="E11" s="39"/>
      <c r="F11" s="43">
        <v>135</v>
      </c>
      <c r="G11" s="21">
        <v>25</v>
      </c>
      <c r="H11" s="42">
        <f t="shared" si="1"/>
        <v>3375</v>
      </c>
    </row>
    <row r="12" spans="1:10" x14ac:dyDescent="0.2">
      <c r="A12" s="68" t="s">
        <v>30</v>
      </c>
      <c r="B12" s="44">
        <v>105</v>
      </c>
      <c r="C12" s="25">
        <v>25</v>
      </c>
      <c r="D12" s="42">
        <f t="shared" si="0"/>
        <v>2625</v>
      </c>
      <c r="E12" s="39"/>
      <c r="F12" s="43">
        <v>105</v>
      </c>
      <c r="G12" s="21">
        <v>25</v>
      </c>
      <c r="H12" s="42">
        <f t="shared" si="1"/>
        <v>2625</v>
      </c>
    </row>
    <row r="13" spans="1:10" x14ac:dyDescent="0.2">
      <c r="A13" s="68" t="s">
        <v>31</v>
      </c>
      <c r="B13" s="44">
        <v>145</v>
      </c>
      <c r="C13" s="25">
        <v>10</v>
      </c>
      <c r="D13" s="42">
        <f t="shared" si="0"/>
        <v>1450</v>
      </c>
      <c r="E13" s="39"/>
      <c r="F13" s="43">
        <v>145</v>
      </c>
      <c r="G13" s="21">
        <v>10</v>
      </c>
      <c r="H13" s="42">
        <f t="shared" si="1"/>
        <v>1450</v>
      </c>
    </row>
    <row r="14" spans="1:10" x14ac:dyDescent="0.2">
      <c r="A14" s="68" t="s">
        <v>32</v>
      </c>
      <c r="B14" s="44">
        <v>115</v>
      </c>
      <c r="C14" s="25">
        <v>15</v>
      </c>
      <c r="D14" s="42">
        <f t="shared" si="0"/>
        <v>1725</v>
      </c>
      <c r="E14" s="39"/>
      <c r="F14" s="43">
        <v>115</v>
      </c>
      <c r="G14" s="21">
        <v>25</v>
      </c>
      <c r="H14" s="42">
        <f t="shared" si="1"/>
        <v>2875</v>
      </c>
    </row>
    <row r="15" spans="1:10" x14ac:dyDescent="0.2">
      <c r="A15" s="68" t="s">
        <v>33</v>
      </c>
      <c r="B15" s="44">
        <v>155</v>
      </c>
      <c r="C15" s="25">
        <v>5</v>
      </c>
      <c r="D15" s="42">
        <f t="shared" si="0"/>
        <v>775</v>
      </c>
      <c r="E15" s="39"/>
      <c r="F15" s="43">
        <v>155</v>
      </c>
      <c r="G15" s="21">
        <v>15</v>
      </c>
      <c r="H15" s="42">
        <f t="shared" si="1"/>
        <v>2325</v>
      </c>
    </row>
    <row r="16" spans="1:10" x14ac:dyDescent="0.2">
      <c r="A16" s="68" t="s">
        <v>59</v>
      </c>
      <c r="B16" s="44">
        <v>50</v>
      </c>
      <c r="C16" s="25">
        <v>10</v>
      </c>
      <c r="D16" s="42">
        <f t="shared" si="0"/>
        <v>500</v>
      </c>
      <c r="E16" s="39"/>
      <c r="F16" s="43">
        <v>50</v>
      </c>
      <c r="G16" s="21">
        <v>10</v>
      </c>
      <c r="H16" s="42">
        <f t="shared" si="1"/>
        <v>500</v>
      </c>
      <c r="J16" s="4" t="s">
        <v>102</v>
      </c>
    </row>
    <row r="17" spans="1:8" x14ac:dyDescent="0.2">
      <c r="A17" s="68" t="s">
        <v>60</v>
      </c>
      <c r="B17" s="56">
        <v>55</v>
      </c>
      <c r="C17" s="33">
        <v>10</v>
      </c>
      <c r="D17" s="57">
        <f t="shared" si="0"/>
        <v>550</v>
      </c>
      <c r="E17" s="39"/>
      <c r="F17" s="58">
        <v>55</v>
      </c>
      <c r="G17" s="31">
        <v>15</v>
      </c>
      <c r="H17" s="57">
        <f t="shared" si="1"/>
        <v>825</v>
      </c>
    </row>
    <row r="18" spans="1:8" x14ac:dyDescent="0.2">
      <c r="A18" s="69" t="s">
        <v>73</v>
      </c>
      <c r="B18" s="45"/>
      <c r="C18" s="54">
        <f>SUM(C10:C17)</f>
        <v>250</v>
      </c>
      <c r="D18" s="46">
        <f>SUM(D10:D17)</f>
        <v>25650</v>
      </c>
      <c r="E18" s="47"/>
      <c r="F18" s="48"/>
      <c r="G18" s="54">
        <f>SUM(G10:G17)</f>
        <v>300</v>
      </c>
      <c r="H18" s="46">
        <f>SUM(H10:H17)</f>
        <v>30600</v>
      </c>
    </row>
    <row r="19" spans="1:8" x14ac:dyDescent="0.2">
      <c r="A19" s="7"/>
      <c r="B19" s="45"/>
      <c r="C19" s="54"/>
      <c r="D19" s="42"/>
      <c r="E19" s="47"/>
      <c r="F19" s="48"/>
      <c r="G19" s="20"/>
      <c r="H19" s="42"/>
    </row>
    <row r="20" spans="1:8" x14ac:dyDescent="0.2">
      <c r="A20" s="70" t="s">
        <v>15</v>
      </c>
      <c r="B20" s="44"/>
      <c r="C20" s="25"/>
      <c r="D20" s="42"/>
      <c r="E20" s="39"/>
      <c r="F20" s="43"/>
      <c r="G20" s="21"/>
      <c r="H20" s="42"/>
    </row>
    <row r="21" spans="1:8" x14ac:dyDescent="0.2">
      <c r="A21" s="68" t="s">
        <v>34</v>
      </c>
      <c r="B21" s="44">
        <v>100</v>
      </c>
      <c r="C21" s="25">
        <v>2</v>
      </c>
      <c r="D21" s="42">
        <f>SUMPRODUCT(B21)*(C21)</f>
        <v>200</v>
      </c>
      <c r="E21" s="39"/>
      <c r="F21" s="43">
        <v>100</v>
      </c>
      <c r="G21" s="21">
        <v>2</v>
      </c>
      <c r="H21" s="42">
        <f>SUMPRODUCT(F21)*(G21)</f>
        <v>200</v>
      </c>
    </row>
    <row r="22" spans="1:8" x14ac:dyDescent="0.2">
      <c r="A22" s="68" t="s">
        <v>35</v>
      </c>
      <c r="B22" s="44">
        <v>250</v>
      </c>
      <c r="C22" s="25">
        <v>8</v>
      </c>
      <c r="D22" s="42">
        <f>SUMPRODUCT(B22)*(C22)</f>
        <v>2000</v>
      </c>
      <c r="E22" s="39"/>
      <c r="F22" s="43">
        <v>250</v>
      </c>
      <c r="G22" s="21">
        <v>8</v>
      </c>
      <c r="H22" s="42">
        <f>SUMPRODUCT(F22)*(G22)</f>
        <v>2000</v>
      </c>
    </row>
    <row r="23" spans="1:8" x14ac:dyDescent="0.2">
      <c r="A23" s="68" t="s">
        <v>36</v>
      </c>
      <c r="B23" s="44">
        <v>600</v>
      </c>
      <c r="C23" s="25">
        <v>12</v>
      </c>
      <c r="D23" s="42">
        <f>SUMPRODUCT(B23)*(C23)</f>
        <v>7200</v>
      </c>
      <c r="E23" s="39"/>
      <c r="F23" s="43">
        <v>600</v>
      </c>
      <c r="G23" s="21">
        <v>12</v>
      </c>
      <c r="H23" s="42">
        <f>SUMPRODUCT(F23)*(G23)</f>
        <v>7200</v>
      </c>
    </row>
    <row r="24" spans="1:8" x14ac:dyDescent="0.2">
      <c r="A24" s="68" t="s">
        <v>37</v>
      </c>
      <c r="B24" s="56">
        <v>750</v>
      </c>
      <c r="C24" s="33">
        <v>2</v>
      </c>
      <c r="D24" s="57">
        <f>SUMPRODUCT(B24)*(C24)</f>
        <v>1500</v>
      </c>
      <c r="E24" s="39"/>
      <c r="F24" s="58">
        <v>750</v>
      </c>
      <c r="G24" s="31">
        <v>2</v>
      </c>
      <c r="H24" s="57">
        <f>SUMPRODUCT(F24)*(G24)</f>
        <v>1500</v>
      </c>
    </row>
    <row r="25" spans="1:8" x14ac:dyDescent="0.2">
      <c r="A25" s="69" t="s">
        <v>74</v>
      </c>
      <c r="B25" s="49"/>
      <c r="C25" s="26"/>
      <c r="D25" s="46">
        <f>SUM(D21:D24)</f>
        <v>10900</v>
      </c>
      <c r="E25" s="47"/>
      <c r="F25" s="48"/>
      <c r="G25" s="20"/>
      <c r="H25" s="46">
        <f>SUM(H21:H24)</f>
        <v>10900</v>
      </c>
    </row>
    <row r="26" spans="1:8" x14ac:dyDescent="0.2">
      <c r="A26" s="2"/>
      <c r="B26" s="44"/>
      <c r="C26" s="25"/>
      <c r="D26" s="42"/>
      <c r="E26" s="39"/>
      <c r="F26" s="43"/>
      <c r="G26" s="21"/>
      <c r="H26" s="42"/>
    </row>
    <row r="27" spans="1:8" x14ac:dyDescent="0.2">
      <c r="A27" s="70" t="s">
        <v>16</v>
      </c>
      <c r="B27" s="44"/>
      <c r="C27" s="25"/>
      <c r="D27" s="42"/>
      <c r="E27" s="39"/>
      <c r="F27" s="43"/>
      <c r="G27" s="21"/>
      <c r="H27" s="42"/>
    </row>
    <row r="28" spans="1:8" x14ac:dyDescent="0.2">
      <c r="A28" s="68" t="s">
        <v>38</v>
      </c>
      <c r="B28" s="44">
        <v>20</v>
      </c>
      <c r="C28" s="25">
        <v>100</v>
      </c>
      <c r="D28" s="42">
        <f>SUMPRODUCT(B28)*(C28)</f>
        <v>2000</v>
      </c>
      <c r="E28" s="39"/>
      <c r="F28" s="43">
        <v>20</v>
      </c>
      <c r="G28" s="21">
        <v>125</v>
      </c>
      <c r="H28" s="42">
        <f>SUMPRODUCT(F28)*(G28)</f>
        <v>2500</v>
      </c>
    </row>
    <row r="29" spans="1:8" x14ac:dyDescent="0.2">
      <c r="A29" s="68" t="s">
        <v>39</v>
      </c>
      <c r="B29" s="56">
        <v>25</v>
      </c>
      <c r="C29" s="33">
        <v>125</v>
      </c>
      <c r="D29" s="57">
        <f>SUMPRODUCT(B29)*(C29)</f>
        <v>3125</v>
      </c>
      <c r="E29" s="39"/>
      <c r="F29" s="58">
        <v>25</v>
      </c>
      <c r="G29" s="31">
        <v>150</v>
      </c>
      <c r="H29" s="57">
        <f>SUMPRODUCT(F29)*(G29)</f>
        <v>3750</v>
      </c>
    </row>
    <row r="30" spans="1:8" x14ac:dyDescent="0.2">
      <c r="A30" s="69" t="s">
        <v>75</v>
      </c>
      <c r="B30" s="49"/>
      <c r="C30" s="26"/>
      <c r="D30" s="46">
        <f>SUM(D28:D29)</f>
        <v>5125</v>
      </c>
      <c r="E30" s="47"/>
      <c r="F30" s="48"/>
      <c r="G30" s="20"/>
      <c r="H30" s="46">
        <f>SUM(H28:H29)</f>
        <v>6250</v>
      </c>
    </row>
    <row r="31" spans="1:8" x14ac:dyDescent="0.2">
      <c r="A31" s="2"/>
      <c r="B31" s="44"/>
      <c r="C31" s="25"/>
      <c r="D31" s="42"/>
      <c r="E31" s="39"/>
      <c r="F31" s="43"/>
      <c r="G31" s="21"/>
      <c r="H31" s="42"/>
    </row>
    <row r="32" spans="1:8" x14ac:dyDescent="0.2">
      <c r="A32" s="70" t="s">
        <v>17</v>
      </c>
      <c r="B32" s="44"/>
      <c r="C32" s="25"/>
      <c r="D32" s="42"/>
      <c r="E32" s="39"/>
      <c r="F32" s="43"/>
      <c r="G32" s="21"/>
      <c r="H32" s="42"/>
    </row>
    <row r="33" spans="1:8" x14ac:dyDescent="0.2">
      <c r="A33" s="68" t="s">
        <v>40</v>
      </c>
      <c r="B33" s="44">
        <v>500</v>
      </c>
      <c r="C33" s="25">
        <v>2</v>
      </c>
      <c r="D33" s="42">
        <f>SUMPRODUCT(B33)*(C33)</f>
        <v>1000</v>
      </c>
      <c r="E33" s="39"/>
      <c r="F33" s="43">
        <v>500</v>
      </c>
      <c r="G33" s="21">
        <v>2</v>
      </c>
      <c r="H33" s="42">
        <f>SUMPRODUCT(F33)*(G33)</f>
        <v>1000</v>
      </c>
    </row>
    <row r="34" spans="1:8" x14ac:dyDescent="0.2">
      <c r="A34" s="68" t="s">
        <v>41</v>
      </c>
      <c r="B34" s="56">
        <v>20</v>
      </c>
      <c r="C34" s="33">
        <v>10</v>
      </c>
      <c r="D34" s="57">
        <f>SUMPRODUCT(B34)*(C34)</f>
        <v>200</v>
      </c>
      <c r="E34" s="39"/>
      <c r="F34" s="58">
        <v>20</v>
      </c>
      <c r="G34" s="31">
        <v>15</v>
      </c>
      <c r="H34" s="57">
        <f>SUMPRODUCT(F34)*(G34)</f>
        <v>300</v>
      </c>
    </row>
    <row r="35" spans="1:8" x14ac:dyDescent="0.2">
      <c r="A35" s="69" t="s">
        <v>81</v>
      </c>
      <c r="B35" s="49"/>
      <c r="C35" s="26"/>
      <c r="D35" s="46">
        <f>SUM(D33:D34)</f>
        <v>1200</v>
      </c>
      <c r="E35" s="47"/>
      <c r="F35" s="48"/>
      <c r="G35" s="20"/>
      <c r="H35" s="46">
        <f>SUM(H33:H34)</f>
        <v>1300</v>
      </c>
    </row>
    <row r="36" spans="1:8" x14ac:dyDescent="0.2">
      <c r="A36" s="2"/>
      <c r="B36" s="44"/>
      <c r="C36" s="25"/>
      <c r="D36" s="42"/>
      <c r="E36" s="39"/>
      <c r="F36" s="43"/>
      <c r="G36" s="21"/>
      <c r="H36" s="42"/>
    </row>
    <row r="37" spans="1:8" x14ac:dyDescent="0.2">
      <c r="A37" s="70" t="s">
        <v>18</v>
      </c>
      <c r="B37" s="44"/>
      <c r="C37" s="25"/>
      <c r="D37" s="42"/>
      <c r="E37" s="39"/>
      <c r="F37" s="43"/>
      <c r="G37" s="21"/>
      <c r="H37" s="42"/>
    </row>
    <row r="38" spans="1:8" x14ac:dyDescent="0.2">
      <c r="A38" s="68" t="s">
        <v>42</v>
      </c>
      <c r="B38" s="44">
        <v>25</v>
      </c>
      <c r="C38" s="25">
        <v>10</v>
      </c>
      <c r="D38" s="42">
        <f t="shared" ref="D38:D44" si="2">SUMPRODUCT(B38)*(C38)</f>
        <v>250</v>
      </c>
      <c r="E38" s="39"/>
      <c r="F38" s="43">
        <v>25</v>
      </c>
      <c r="G38" s="21">
        <v>15</v>
      </c>
      <c r="H38" s="42">
        <f t="shared" ref="H38:H44" si="3">SUMPRODUCT(F38)*(G38)</f>
        <v>375</v>
      </c>
    </row>
    <row r="39" spans="1:8" x14ac:dyDescent="0.2">
      <c r="A39" s="68" t="s">
        <v>84</v>
      </c>
      <c r="B39" s="44">
        <v>10</v>
      </c>
      <c r="C39" s="25">
        <v>10</v>
      </c>
      <c r="D39" s="42">
        <f t="shared" si="2"/>
        <v>100</v>
      </c>
      <c r="E39" s="39"/>
      <c r="F39" s="43">
        <v>10</v>
      </c>
      <c r="G39" s="21">
        <v>15</v>
      </c>
      <c r="H39" s="42">
        <f t="shared" si="3"/>
        <v>150</v>
      </c>
    </row>
    <row r="40" spans="1:8" x14ac:dyDescent="0.2">
      <c r="A40" s="68" t="s">
        <v>43</v>
      </c>
      <c r="B40" s="44">
        <v>10</v>
      </c>
      <c r="C40" s="25">
        <v>10</v>
      </c>
      <c r="D40" s="42">
        <f t="shared" si="2"/>
        <v>100</v>
      </c>
      <c r="E40" s="39"/>
      <c r="F40" s="43">
        <v>10</v>
      </c>
      <c r="G40" s="21">
        <v>15</v>
      </c>
      <c r="H40" s="42">
        <f t="shared" si="3"/>
        <v>150</v>
      </c>
    </row>
    <row r="41" spans="1:8" x14ac:dyDescent="0.2">
      <c r="A41" s="68" t="s">
        <v>44</v>
      </c>
      <c r="B41" s="44">
        <v>5</v>
      </c>
      <c r="C41" s="25">
        <v>10</v>
      </c>
      <c r="D41" s="42">
        <f t="shared" si="2"/>
        <v>50</v>
      </c>
      <c r="E41" s="39"/>
      <c r="F41" s="43">
        <v>5</v>
      </c>
      <c r="G41" s="21">
        <v>15</v>
      </c>
      <c r="H41" s="42">
        <f t="shared" si="3"/>
        <v>75</v>
      </c>
    </row>
    <row r="42" spans="1:8" x14ac:dyDescent="0.2">
      <c r="A42" s="68" t="s">
        <v>85</v>
      </c>
      <c r="B42" s="44">
        <v>5</v>
      </c>
      <c r="C42" s="25">
        <v>10</v>
      </c>
      <c r="D42" s="42">
        <f t="shared" si="2"/>
        <v>50</v>
      </c>
      <c r="E42" s="39"/>
      <c r="F42" s="43">
        <v>5</v>
      </c>
      <c r="G42" s="21">
        <v>15</v>
      </c>
      <c r="H42" s="42">
        <f t="shared" si="3"/>
        <v>75</v>
      </c>
    </row>
    <row r="43" spans="1:8" x14ac:dyDescent="0.2">
      <c r="A43" s="68" t="s">
        <v>86</v>
      </c>
      <c r="B43" s="44">
        <v>5</v>
      </c>
      <c r="C43" s="25">
        <v>10</v>
      </c>
      <c r="D43" s="42">
        <f t="shared" si="2"/>
        <v>50</v>
      </c>
      <c r="E43" s="39"/>
      <c r="F43" s="43">
        <v>5</v>
      </c>
      <c r="G43" s="21">
        <v>15</v>
      </c>
      <c r="H43" s="42">
        <f t="shared" si="3"/>
        <v>75</v>
      </c>
    </row>
    <row r="44" spans="1:8" x14ac:dyDescent="0.2">
      <c r="A44" s="68" t="s">
        <v>87</v>
      </c>
      <c r="B44" s="56">
        <v>5</v>
      </c>
      <c r="C44" s="33">
        <v>10</v>
      </c>
      <c r="D44" s="57">
        <f t="shared" si="2"/>
        <v>50</v>
      </c>
      <c r="E44" s="39"/>
      <c r="F44" s="58">
        <v>5</v>
      </c>
      <c r="G44" s="31">
        <v>15</v>
      </c>
      <c r="H44" s="57">
        <f t="shared" si="3"/>
        <v>75</v>
      </c>
    </row>
    <row r="45" spans="1:8" x14ac:dyDescent="0.2">
      <c r="A45" s="69" t="s">
        <v>76</v>
      </c>
      <c r="B45" s="49"/>
      <c r="C45" s="26"/>
      <c r="D45" s="46">
        <f>SUM(D38:D44)</f>
        <v>650</v>
      </c>
      <c r="E45" s="47"/>
      <c r="F45" s="48"/>
      <c r="G45" s="20"/>
      <c r="H45" s="46">
        <f>SUM(H38:H44)</f>
        <v>975</v>
      </c>
    </row>
    <row r="46" spans="1:8" x14ac:dyDescent="0.2">
      <c r="A46" s="2"/>
      <c r="B46" s="44"/>
      <c r="C46" s="25"/>
      <c r="D46" s="42"/>
      <c r="E46" s="39"/>
      <c r="F46" s="43"/>
      <c r="G46" s="21"/>
      <c r="H46" s="42"/>
    </row>
    <row r="47" spans="1:8" x14ac:dyDescent="0.2">
      <c r="A47" s="70" t="s">
        <v>19</v>
      </c>
      <c r="B47" s="44"/>
      <c r="C47" s="25"/>
      <c r="D47" s="42"/>
      <c r="E47" s="39"/>
      <c r="F47" s="43"/>
      <c r="G47" s="21"/>
      <c r="H47" s="42"/>
    </row>
    <row r="48" spans="1:8" x14ac:dyDescent="0.2">
      <c r="A48" s="68" t="s">
        <v>88</v>
      </c>
      <c r="B48" s="44">
        <v>90</v>
      </c>
      <c r="C48" s="25">
        <v>20</v>
      </c>
      <c r="D48" s="42">
        <f>SUMPRODUCT(B48)*(C48)</f>
        <v>1800</v>
      </c>
      <c r="E48" s="39"/>
      <c r="F48" s="43">
        <v>90</v>
      </c>
      <c r="G48" s="21">
        <v>25</v>
      </c>
      <c r="H48" s="42">
        <f>SUMPRODUCT(F48)*(G48)</f>
        <v>2250</v>
      </c>
    </row>
    <row r="49" spans="1:8" x14ac:dyDescent="0.2">
      <c r="A49" s="68" t="s">
        <v>89</v>
      </c>
      <c r="B49" s="44">
        <v>90</v>
      </c>
      <c r="C49" s="25">
        <v>20</v>
      </c>
      <c r="D49" s="42">
        <f>SUMPRODUCT(B49)*(C49)</f>
        <v>1800</v>
      </c>
      <c r="E49" s="39"/>
      <c r="F49" s="43">
        <v>90</v>
      </c>
      <c r="G49" s="21">
        <v>25</v>
      </c>
      <c r="H49" s="42">
        <f>SUMPRODUCT(F49)*(G49)</f>
        <v>2250</v>
      </c>
    </row>
    <row r="50" spans="1:8" x14ac:dyDescent="0.2">
      <c r="A50" s="68" t="s">
        <v>90</v>
      </c>
      <c r="B50" s="44">
        <v>90</v>
      </c>
      <c r="C50" s="25">
        <v>15</v>
      </c>
      <c r="D50" s="42">
        <f>SUMPRODUCT(B50)*(C50)</f>
        <v>1350</v>
      </c>
      <c r="E50" s="39"/>
      <c r="F50" s="43">
        <v>90</v>
      </c>
      <c r="G50" s="21">
        <v>20</v>
      </c>
      <c r="H50" s="42">
        <f>SUMPRODUCT(F50)*(G50)</f>
        <v>1800</v>
      </c>
    </row>
    <row r="51" spans="1:8" x14ac:dyDescent="0.2">
      <c r="A51" s="68" t="s">
        <v>91</v>
      </c>
      <c r="B51" s="56">
        <v>45</v>
      </c>
      <c r="C51" s="33">
        <v>15</v>
      </c>
      <c r="D51" s="57">
        <f>SUMPRODUCT(B51)*(C51)</f>
        <v>675</v>
      </c>
      <c r="E51" s="39"/>
      <c r="F51" s="58">
        <v>45</v>
      </c>
      <c r="G51" s="31">
        <v>20</v>
      </c>
      <c r="H51" s="57">
        <f>SUMPRODUCT(F51)*(G51)</f>
        <v>900</v>
      </c>
    </row>
    <row r="52" spans="1:8" x14ac:dyDescent="0.2">
      <c r="A52" s="69" t="s">
        <v>77</v>
      </c>
      <c r="B52" s="44"/>
      <c r="C52" s="25"/>
      <c r="D52" s="46">
        <f>SUM(D48:D51)</f>
        <v>5625</v>
      </c>
      <c r="E52" s="47"/>
      <c r="F52" s="43"/>
      <c r="G52" s="21"/>
      <c r="H52" s="46">
        <f>SUM(H48:H51)</f>
        <v>7200</v>
      </c>
    </row>
    <row r="53" spans="1:8" x14ac:dyDescent="0.2">
      <c r="A53" s="2"/>
      <c r="B53" s="44"/>
      <c r="C53" s="25"/>
      <c r="D53" s="42"/>
      <c r="E53" s="39"/>
      <c r="F53" s="43"/>
      <c r="G53" s="21"/>
      <c r="H53" s="42"/>
    </row>
    <row r="54" spans="1:8" x14ac:dyDescent="0.2">
      <c r="A54" s="69" t="s">
        <v>78</v>
      </c>
      <c r="B54" s="49"/>
      <c r="C54" s="25"/>
      <c r="D54" s="46">
        <f>D18+D25+D30+D35+D45+D52</f>
        <v>49150</v>
      </c>
      <c r="E54" s="47"/>
      <c r="F54" s="43"/>
      <c r="G54" s="21"/>
      <c r="H54" s="46">
        <f>H18+H25+H30+H35+H45+H52</f>
        <v>57225</v>
      </c>
    </row>
    <row r="55" spans="1:8" x14ac:dyDescent="0.2">
      <c r="A55" s="2"/>
      <c r="B55" s="37"/>
      <c r="C55" s="13"/>
      <c r="D55" s="50"/>
      <c r="E55" s="50"/>
      <c r="F55" s="50"/>
      <c r="G55" s="24"/>
      <c r="H55" s="50"/>
    </row>
    <row r="56" spans="1:8" x14ac:dyDescent="0.2">
      <c r="B56" s="51"/>
      <c r="D56" s="51"/>
      <c r="E56" s="51"/>
      <c r="F56" s="51"/>
      <c r="H56" s="51"/>
    </row>
    <row r="57" spans="1:8" x14ac:dyDescent="0.2">
      <c r="B57" s="51"/>
      <c r="D57" s="51"/>
      <c r="E57" s="51"/>
      <c r="F57" s="51"/>
      <c r="H57" s="51"/>
    </row>
    <row r="58" spans="1:8" x14ac:dyDescent="0.2">
      <c r="B58" s="51"/>
      <c r="D58" s="51"/>
      <c r="E58" s="51"/>
      <c r="F58" s="51"/>
      <c r="H58" s="51"/>
    </row>
    <row r="59" spans="1:8" x14ac:dyDescent="0.2">
      <c r="B59" s="51"/>
      <c r="D59" s="51"/>
      <c r="E59" s="51"/>
      <c r="F59" s="51"/>
      <c r="H59" s="51"/>
    </row>
    <row r="60" spans="1:8" x14ac:dyDescent="0.2">
      <c r="B60" s="51"/>
      <c r="D60" s="51"/>
      <c r="E60" s="51"/>
      <c r="F60" s="51"/>
      <c r="H60" s="51"/>
    </row>
  </sheetData>
  <phoneticPr fontId="0" type="noConversion"/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K38" sqref="K38"/>
    </sheetView>
  </sheetViews>
  <sheetFormatPr defaultColWidth="9.7109375" defaultRowHeight="12.75" x14ac:dyDescent="0.2"/>
  <cols>
    <col min="1" max="1" width="32.28515625" style="16" customWidth="1"/>
    <col min="2" max="2" width="10.5703125" style="4" customWidth="1"/>
    <col min="3" max="3" width="9.85546875" style="4" customWidth="1"/>
    <col min="4" max="4" width="11.7109375" style="4" customWidth="1"/>
    <col min="5" max="5" width="4.28515625" style="4" customWidth="1"/>
    <col min="6" max="6" width="10.42578125" style="4" customWidth="1"/>
    <col min="7" max="7" width="10.28515625" style="4" customWidth="1"/>
    <col min="8" max="8" width="11.7109375" style="4" customWidth="1"/>
    <col min="9" max="16384" width="9.7109375" style="4"/>
  </cols>
  <sheetData>
    <row r="1" spans="1:8" ht="10.5" customHeight="1" x14ac:dyDescent="0.2">
      <c r="A1" s="1"/>
      <c r="B1" s="2"/>
      <c r="C1" s="3"/>
      <c r="E1" s="5"/>
    </row>
    <row r="2" spans="1:8" s="10" customFormat="1" x14ac:dyDescent="0.2">
      <c r="A2" s="34" t="s">
        <v>93</v>
      </c>
      <c r="B2" s="7"/>
      <c r="C2" s="8"/>
      <c r="D2" s="75" t="s">
        <v>92</v>
      </c>
      <c r="E2" s="9"/>
      <c r="H2" s="11"/>
    </row>
    <row r="3" spans="1:8" s="10" customFormat="1" ht="7.5" customHeight="1" x14ac:dyDescent="0.2">
      <c r="A3" s="6"/>
      <c r="B3" s="7"/>
      <c r="C3" s="8"/>
      <c r="D3" s="8"/>
      <c r="E3" s="9"/>
    </row>
    <row r="4" spans="1:8" x14ac:dyDescent="0.2">
      <c r="A4" s="12" t="s">
        <v>13</v>
      </c>
      <c r="B4" s="7"/>
      <c r="C4" s="13"/>
      <c r="E4" s="7"/>
    </row>
    <row r="5" spans="1:8" ht="5.25" customHeight="1" x14ac:dyDescent="0.2">
      <c r="A5" s="12"/>
      <c r="B5" s="7"/>
      <c r="C5" s="7"/>
      <c r="D5" s="7"/>
      <c r="E5" s="7"/>
      <c r="F5" s="7"/>
      <c r="G5" s="7"/>
      <c r="H5" s="7"/>
    </row>
    <row r="6" spans="1:8" s="15" customFormat="1" ht="28.5" customHeight="1" thickBot="1" x14ac:dyDescent="0.25">
      <c r="A6" s="12" t="s">
        <v>0</v>
      </c>
      <c r="B6" s="52" t="s">
        <v>5</v>
      </c>
      <c r="C6" s="71" t="s">
        <v>10</v>
      </c>
      <c r="D6" s="52" t="s">
        <v>6</v>
      </c>
      <c r="E6" s="53"/>
      <c r="F6" s="52" t="s">
        <v>5</v>
      </c>
      <c r="G6" s="71" t="s">
        <v>11</v>
      </c>
      <c r="H6" s="52" t="s">
        <v>1</v>
      </c>
    </row>
    <row r="7" spans="1:8" ht="6.75" customHeight="1" x14ac:dyDescent="0.2">
      <c r="B7" s="9"/>
      <c r="C7" s="17"/>
      <c r="D7" s="5"/>
      <c r="E7" s="3"/>
      <c r="F7" s="9"/>
      <c r="G7" s="17"/>
      <c r="H7" s="9"/>
    </row>
    <row r="8" spans="1:8" x14ac:dyDescent="0.2">
      <c r="A8" s="12" t="s">
        <v>3</v>
      </c>
      <c r="B8" s="9"/>
      <c r="C8" s="17"/>
      <c r="D8" s="5"/>
      <c r="E8" s="3"/>
      <c r="F8" s="9"/>
      <c r="G8" s="17"/>
      <c r="H8" s="9"/>
    </row>
    <row r="9" spans="1:8" ht="6.75" customHeight="1" x14ac:dyDescent="0.2">
      <c r="A9" s="18"/>
      <c r="B9" s="9"/>
      <c r="C9" s="21"/>
      <c r="D9" s="5"/>
      <c r="E9" s="3"/>
      <c r="F9" s="9"/>
      <c r="G9" s="19"/>
      <c r="H9" s="5"/>
    </row>
    <row r="10" spans="1:8" ht="12.75" customHeight="1" x14ac:dyDescent="0.2">
      <c r="A10" s="12" t="s">
        <v>100</v>
      </c>
      <c r="B10" s="9"/>
      <c r="C10" s="21"/>
      <c r="D10" s="9">
        <v>5000</v>
      </c>
      <c r="E10" s="3"/>
      <c r="F10" s="9"/>
      <c r="G10" s="19"/>
      <c r="H10" s="9">
        <v>5000</v>
      </c>
    </row>
    <row r="11" spans="1:8" ht="6.75" customHeight="1" x14ac:dyDescent="0.2">
      <c r="A11" s="18"/>
      <c r="B11" s="9"/>
      <c r="C11" s="21"/>
      <c r="D11" s="5"/>
      <c r="E11" s="3"/>
      <c r="F11" s="9"/>
      <c r="G11" s="19"/>
      <c r="H11" s="5"/>
    </row>
    <row r="12" spans="1:8" x14ac:dyDescent="0.2">
      <c r="A12" s="35" t="s">
        <v>56</v>
      </c>
      <c r="B12" s="9"/>
      <c r="C12" s="20"/>
      <c r="D12" s="9">
        <v>250</v>
      </c>
      <c r="E12" s="3"/>
      <c r="F12" s="9"/>
      <c r="G12" s="19"/>
      <c r="H12" s="9">
        <v>250</v>
      </c>
    </row>
    <row r="13" spans="1:8" ht="10.5" customHeight="1" x14ac:dyDescent="0.2">
      <c r="A13" s="18"/>
      <c r="B13" s="9"/>
      <c r="C13" s="21"/>
      <c r="D13" s="5"/>
      <c r="E13" s="3"/>
      <c r="F13" s="9"/>
      <c r="G13" s="19"/>
      <c r="H13" s="5"/>
    </row>
    <row r="14" spans="1:8" x14ac:dyDescent="0.2">
      <c r="A14" s="70" t="s">
        <v>21</v>
      </c>
      <c r="B14" s="9"/>
      <c r="C14" s="21"/>
      <c r="D14" s="5"/>
      <c r="E14" s="3"/>
      <c r="F14" s="9"/>
      <c r="G14" s="19"/>
      <c r="H14" s="5"/>
    </row>
    <row r="15" spans="1:8" x14ac:dyDescent="0.2">
      <c r="A15" s="68" t="s">
        <v>65</v>
      </c>
      <c r="B15" s="5"/>
      <c r="C15" s="21"/>
      <c r="D15" s="5">
        <v>5000</v>
      </c>
      <c r="E15" s="3"/>
      <c r="F15" s="9"/>
      <c r="G15" s="19"/>
      <c r="H15" s="5">
        <v>5000</v>
      </c>
    </row>
    <row r="16" spans="1:8" x14ac:dyDescent="0.2">
      <c r="A16" s="68" t="s">
        <v>66</v>
      </c>
      <c r="B16" s="5"/>
      <c r="C16" s="21"/>
      <c r="D16" s="5">
        <v>250</v>
      </c>
      <c r="E16" s="3"/>
      <c r="F16" s="9"/>
      <c r="G16" s="19"/>
      <c r="H16" s="5">
        <v>250</v>
      </c>
    </row>
    <row r="17" spans="1:13" x14ac:dyDescent="0.2">
      <c r="A17" s="68" t="s">
        <v>57</v>
      </c>
      <c r="B17" s="9"/>
      <c r="C17" s="21"/>
      <c r="D17" s="5">
        <v>0</v>
      </c>
      <c r="E17" s="3"/>
      <c r="F17" s="9"/>
      <c r="G17" s="19"/>
      <c r="H17" s="5">
        <v>0</v>
      </c>
    </row>
    <row r="18" spans="1:13" x14ac:dyDescent="0.2">
      <c r="A18" s="68" t="s">
        <v>58</v>
      </c>
      <c r="B18" s="9"/>
      <c r="C18" s="21"/>
      <c r="D18" s="5">
        <v>250</v>
      </c>
      <c r="E18" s="3"/>
      <c r="F18" s="9"/>
      <c r="G18" s="19"/>
      <c r="H18" s="5">
        <v>250</v>
      </c>
    </row>
    <row r="19" spans="1:13" x14ac:dyDescent="0.2">
      <c r="A19" s="68" t="s">
        <v>94</v>
      </c>
      <c r="B19" s="28"/>
      <c r="C19" s="31"/>
      <c r="D19" s="29">
        <v>4000</v>
      </c>
      <c r="E19" s="3"/>
      <c r="F19" s="28"/>
      <c r="G19" s="30"/>
      <c r="H19" s="29">
        <v>4750</v>
      </c>
    </row>
    <row r="20" spans="1:13" x14ac:dyDescent="0.2">
      <c r="A20" s="69" t="s">
        <v>67</v>
      </c>
      <c r="B20" s="9"/>
      <c r="C20" s="20"/>
      <c r="D20" s="9">
        <f>SUM(D15:D19)</f>
        <v>9500</v>
      </c>
      <c r="E20" s="3"/>
      <c r="F20" s="9"/>
      <c r="G20" s="19"/>
      <c r="H20" s="9">
        <f>SUM(H15:H19)</f>
        <v>10250</v>
      </c>
    </row>
    <row r="21" spans="1:13" ht="7.5" customHeight="1" x14ac:dyDescent="0.2">
      <c r="A21" s="18"/>
      <c r="B21" s="9"/>
      <c r="C21" s="21"/>
      <c r="D21" s="5"/>
      <c r="E21" s="3"/>
      <c r="F21" s="9"/>
      <c r="G21" s="19"/>
      <c r="H21" s="5"/>
    </row>
    <row r="22" spans="1:13" x14ac:dyDescent="0.2">
      <c r="A22" s="35" t="s">
        <v>4</v>
      </c>
      <c r="B22" s="9"/>
      <c r="C22" s="20"/>
      <c r="D22" s="9">
        <v>250</v>
      </c>
      <c r="E22" s="3"/>
      <c r="F22" s="9"/>
      <c r="G22" s="19"/>
      <c r="H22" s="9">
        <v>250</v>
      </c>
    </row>
    <row r="23" spans="1:13" ht="7.5" customHeight="1" x14ac:dyDescent="0.2">
      <c r="A23" s="18"/>
      <c r="B23" s="9"/>
      <c r="C23" s="21"/>
      <c r="D23" s="5"/>
      <c r="E23" s="3"/>
      <c r="F23" s="9"/>
      <c r="G23" s="22"/>
      <c r="H23" s="9"/>
    </row>
    <row r="24" spans="1:13" x14ac:dyDescent="0.2">
      <c r="A24" s="70" t="s">
        <v>23</v>
      </c>
      <c r="B24" s="9"/>
      <c r="C24" s="21"/>
      <c r="D24" s="5"/>
      <c r="E24" s="3"/>
      <c r="F24" s="9"/>
      <c r="G24" s="22"/>
      <c r="H24" s="5"/>
    </row>
    <row r="25" spans="1:13" x14ac:dyDescent="0.2">
      <c r="A25" s="68" t="s">
        <v>62</v>
      </c>
      <c r="B25" s="5">
        <v>30</v>
      </c>
      <c r="C25" s="21">
        <v>100</v>
      </c>
      <c r="D25" s="5">
        <f t="shared" ref="D25:D31" si="0">SUMPRODUCT(B25)*(C25)</f>
        <v>3000</v>
      </c>
      <c r="E25" s="3"/>
      <c r="F25" s="5">
        <v>30</v>
      </c>
      <c r="G25" s="22">
        <v>125</v>
      </c>
      <c r="H25" s="5">
        <f t="shared" ref="H25:H31" si="1">SUMPRODUCT(F25)*(G25)</f>
        <v>3750</v>
      </c>
    </row>
    <row r="26" spans="1:13" x14ac:dyDescent="0.2">
      <c r="A26" s="68" t="s">
        <v>61</v>
      </c>
      <c r="B26" s="5">
        <v>20</v>
      </c>
      <c r="C26" s="21">
        <v>200</v>
      </c>
      <c r="D26" s="5">
        <f t="shared" si="0"/>
        <v>4000</v>
      </c>
      <c r="E26" s="3"/>
      <c r="F26" s="5">
        <v>20</v>
      </c>
      <c r="G26" s="22">
        <v>225</v>
      </c>
      <c r="H26" s="5">
        <f t="shared" si="1"/>
        <v>4500</v>
      </c>
    </row>
    <row r="27" spans="1:13" x14ac:dyDescent="0.2">
      <c r="A27" s="68" t="s">
        <v>96</v>
      </c>
      <c r="B27" s="5">
        <v>10</v>
      </c>
      <c r="C27" s="21">
        <v>75</v>
      </c>
      <c r="D27" s="5">
        <f t="shared" si="0"/>
        <v>750</v>
      </c>
      <c r="E27" s="3"/>
      <c r="F27" s="5">
        <v>10</v>
      </c>
      <c r="G27" s="22">
        <v>85</v>
      </c>
      <c r="H27" s="5">
        <f t="shared" si="1"/>
        <v>850</v>
      </c>
    </row>
    <row r="28" spans="1:13" x14ac:dyDescent="0.2">
      <c r="A28" s="68" t="s">
        <v>95</v>
      </c>
      <c r="B28" s="5">
        <v>10</v>
      </c>
      <c r="C28" s="21">
        <v>375</v>
      </c>
      <c r="D28" s="5">
        <f t="shared" si="0"/>
        <v>3750</v>
      </c>
      <c r="E28" s="3"/>
      <c r="F28" s="5">
        <v>10</v>
      </c>
      <c r="G28" s="22">
        <v>450</v>
      </c>
      <c r="H28" s="5">
        <f t="shared" si="1"/>
        <v>4500</v>
      </c>
    </row>
    <row r="29" spans="1:13" x14ac:dyDescent="0.2">
      <c r="A29" s="68" t="s">
        <v>97</v>
      </c>
      <c r="B29" s="5">
        <v>35</v>
      </c>
      <c r="C29" s="21">
        <v>100</v>
      </c>
      <c r="D29" s="5">
        <f t="shared" si="0"/>
        <v>3500</v>
      </c>
      <c r="E29" s="3"/>
      <c r="F29" s="5">
        <v>35</v>
      </c>
      <c r="G29" s="22">
        <v>125</v>
      </c>
      <c r="H29" s="5">
        <f t="shared" si="1"/>
        <v>4375</v>
      </c>
    </row>
    <row r="30" spans="1:13" x14ac:dyDescent="0.2">
      <c r="A30" s="68" t="s">
        <v>63</v>
      </c>
      <c r="B30" s="5">
        <v>30</v>
      </c>
      <c r="C30" s="21">
        <v>25</v>
      </c>
      <c r="D30" s="5">
        <f t="shared" si="0"/>
        <v>750</v>
      </c>
      <c r="E30" s="3"/>
      <c r="F30" s="5">
        <v>30</v>
      </c>
      <c r="G30" s="22">
        <v>25</v>
      </c>
      <c r="H30" s="5">
        <f t="shared" si="1"/>
        <v>750</v>
      </c>
    </row>
    <row r="31" spans="1:13" x14ac:dyDescent="0.2">
      <c r="A31" s="68" t="s">
        <v>64</v>
      </c>
      <c r="B31" s="29">
        <v>40</v>
      </c>
      <c r="C31" s="31">
        <v>20</v>
      </c>
      <c r="D31" s="29">
        <f t="shared" si="0"/>
        <v>800</v>
      </c>
      <c r="E31" s="3"/>
      <c r="F31" s="29">
        <v>40</v>
      </c>
      <c r="G31" s="32">
        <v>20</v>
      </c>
      <c r="H31" s="29">
        <f t="shared" si="1"/>
        <v>800</v>
      </c>
      <c r="I31" s="76" t="s">
        <v>98</v>
      </c>
      <c r="J31" s="76"/>
      <c r="K31" s="76"/>
      <c r="L31" s="76"/>
      <c r="M31" s="76"/>
    </row>
    <row r="32" spans="1:13" x14ac:dyDescent="0.2">
      <c r="A32" s="69" t="s">
        <v>68</v>
      </c>
      <c r="B32" s="9"/>
      <c r="C32" s="20"/>
      <c r="D32" s="9">
        <f>SUM(D25:D30)</f>
        <v>15750</v>
      </c>
      <c r="E32" s="3"/>
      <c r="F32" s="9"/>
      <c r="G32" s="22"/>
      <c r="H32" s="9">
        <f>SUM(H25:H30)</f>
        <v>18725</v>
      </c>
    </row>
    <row r="33" spans="1:8" x14ac:dyDescent="0.2">
      <c r="A33" s="18"/>
      <c r="B33" s="9"/>
      <c r="C33" s="21"/>
      <c r="D33" s="5"/>
      <c r="E33" s="3"/>
      <c r="F33" s="9"/>
      <c r="G33" s="22"/>
      <c r="H33" s="5"/>
    </row>
    <row r="34" spans="1:8" x14ac:dyDescent="0.2">
      <c r="A34" s="70" t="s">
        <v>17</v>
      </c>
      <c r="B34" s="9"/>
      <c r="C34" s="21"/>
      <c r="D34" s="5"/>
      <c r="E34" s="3"/>
      <c r="F34" s="9"/>
      <c r="G34" s="22"/>
      <c r="H34" s="5"/>
    </row>
    <row r="35" spans="1:8" x14ac:dyDescent="0.2">
      <c r="A35" s="68" t="s">
        <v>46</v>
      </c>
      <c r="B35" s="5"/>
      <c r="C35" s="21"/>
      <c r="D35" s="5">
        <v>6000</v>
      </c>
      <c r="E35" s="3"/>
      <c r="F35" s="5"/>
      <c r="G35" s="22"/>
      <c r="H35" s="5">
        <v>8000</v>
      </c>
    </row>
    <row r="36" spans="1:8" x14ac:dyDescent="0.2">
      <c r="A36" s="68" t="s">
        <v>47</v>
      </c>
      <c r="B36" s="5"/>
      <c r="C36" s="21"/>
      <c r="D36" s="5">
        <v>250</v>
      </c>
      <c r="E36" s="3"/>
      <c r="F36" s="5"/>
      <c r="G36" s="22"/>
      <c r="H36" s="5">
        <v>250</v>
      </c>
    </row>
    <row r="37" spans="1:8" x14ac:dyDescent="0.2">
      <c r="A37" s="68" t="s">
        <v>99</v>
      </c>
      <c r="B37" s="5"/>
      <c r="C37" s="21"/>
      <c r="D37" s="5">
        <v>400</v>
      </c>
      <c r="E37" s="3"/>
      <c r="F37" s="5"/>
      <c r="G37" s="22"/>
      <c r="H37" s="5">
        <v>400</v>
      </c>
    </row>
    <row r="38" spans="1:8" x14ac:dyDescent="0.2">
      <c r="A38" s="68" t="s">
        <v>48</v>
      </c>
      <c r="B38" s="29"/>
      <c r="C38" s="31"/>
      <c r="D38" s="29">
        <v>1000</v>
      </c>
      <c r="E38" s="3"/>
      <c r="F38" s="29"/>
      <c r="G38" s="32"/>
      <c r="H38" s="29">
        <v>1000</v>
      </c>
    </row>
    <row r="39" spans="1:8" x14ac:dyDescent="0.2">
      <c r="A39" s="69" t="s">
        <v>69</v>
      </c>
      <c r="B39" s="9"/>
      <c r="C39" s="20"/>
      <c r="D39" s="9">
        <f>SUM(D35:D38)</f>
        <v>7650</v>
      </c>
      <c r="E39" s="3"/>
      <c r="F39" s="9"/>
      <c r="G39" s="22"/>
      <c r="H39" s="9">
        <f>SUM(H35:H38)</f>
        <v>9650</v>
      </c>
    </row>
    <row r="40" spans="1:8" x14ac:dyDescent="0.2">
      <c r="A40" s="18"/>
      <c r="B40" s="9"/>
      <c r="C40" s="21"/>
      <c r="D40" s="5"/>
      <c r="E40" s="3"/>
      <c r="F40" s="9"/>
      <c r="G40" s="22"/>
      <c r="H40" s="5"/>
    </row>
    <row r="41" spans="1:8" x14ac:dyDescent="0.2">
      <c r="A41" s="70" t="s">
        <v>24</v>
      </c>
      <c r="B41" s="9"/>
      <c r="C41" s="21"/>
      <c r="D41" s="5"/>
      <c r="E41" s="3"/>
      <c r="F41" s="9"/>
      <c r="G41" s="22"/>
      <c r="H41" s="5"/>
    </row>
    <row r="42" spans="1:8" x14ac:dyDescent="0.2">
      <c r="A42" s="68" t="s">
        <v>55</v>
      </c>
      <c r="B42" s="5"/>
      <c r="C42" s="21"/>
      <c r="D42" s="5">
        <v>3000</v>
      </c>
      <c r="E42" s="3"/>
      <c r="F42" s="5"/>
      <c r="G42" s="22"/>
      <c r="H42" s="5">
        <v>3000</v>
      </c>
    </row>
    <row r="43" spans="1:8" x14ac:dyDescent="0.2">
      <c r="A43" s="68" t="s">
        <v>49</v>
      </c>
      <c r="B43" s="29"/>
      <c r="C43" s="31"/>
      <c r="D43" s="29">
        <v>250</v>
      </c>
      <c r="E43" s="3"/>
      <c r="F43" s="29"/>
      <c r="G43" s="32"/>
      <c r="H43" s="29">
        <v>250</v>
      </c>
    </row>
    <row r="44" spans="1:8" x14ac:dyDescent="0.2">
      <c r="A44" s="69" t="s">
        <v>82</v>
      </c>
      <c r="B44" s="9"/>
      <c r="C44" s="20"/>
      <c r="D44" s="9">
        <f>SUM(D42:D43)</f>
        <v>3250</v>
      </c>
      <c r="E44" s="3"/>
      <c r="F44" s="9"/>
      <c r="G44" s="22"/>
      <c r="H44" s="9">
        <f>SUM(H42:H43)</f>
        <v>3250</v>
      </c>
    </row>
    <row r="45" spans="1:8" x14ac:dyDescent="0.2">
      <c r="A45" s="18"/>
      <c r="B45" s="9"/>
      <c r="C45" s="21"/>
      <c r="D45" s="5"/>
      <c r="E45" s="3"/>
      <c r="F45" s="9"/>
      <c r="G45" s="22"/>
      <c r="H45" s="5"/>
    </row>
    <row r="46" spans="1:8" x14ac:dyDescent="0.2">
      <c r="A46" s="70" t="s">
        <v>25</v>
      </c>
      <c r="B46" s="9"/>
      <c r="C46" s="21"/>
      <c r="D46" s="5"/>
      <c r="E46" s="3"/>
      <c r="F46" s="9"/>
      <c r="G46" s="22"/>
      <c r="H46" s="5"/>
    </row>
    <row r="47" spans="1:8" x14ac:dyDescent="0.2">
      <c r="A47" s="68" t="s">
        <v>45</v>
      </c>
      <c r="B47" s="9"/>
      <c r="C47" s="21"/>
      <c r="D47" s="5">
        <v>200</v>
      </c>
      <c r="E47" s="3"/>
      <c r="F47" s="9"/>
      <c r="G47" s="22"/>
      <c r="H47" s="5">
        <v>200</v>
      </c>
    </row>
    <row r="48" spans="1:8" x14ac:dyDescent="0.2">
      <c r="A48" s="68" t="s">
        <v>16</v>
      </c>
      <c r="B48" s="9"/>
      <c r="C48" s="21"/>
      <c r="D48" s="5">
        <v>35</v>
      </c>
      <c r="E48" s="3"/>
      <c r="F48" s="9"/>
      <c r="G48" s="22"/>
      <c r="H48" s="5">
        <v>35</v>
      </c>
    </row>
    <row r="49" spans="1:8" x14ac:dyDescent="0.2">
      <c r="A49" s="68" t="s">
        <v>50</v>
      </c>
      <c r="B49" s="28"/>
      <c r="C49" s="31"/>
      <c r="D49" s="29">
        <v>100</v>
      </c>
      <c r="E49" s="3"/>
      <c r="F49" s="28"/>
      <c r="G49" s="32"/>
      <c r="H49" s="29">
        <v>100</v>
      </c>
    </row>
    <row r="50" spans="1:8" x14ac:dyDescent="0.2">
      <c r="A50" s="69" t="s">
        <v>83</v>
      </c>
      <c r="B50" s="9"/>
      <c r="C50" s="20"/>
      <c r="D50" s="9">
        <f>SUM(D47:D49)</f>
        <v>335</v>
      </c>
      <c r="E50" s="3"/>
      <c r="F50" s="9"/>
      <c r="G50" s="22"/>
      <c r="H50" s="9">
        <f>SUM(H47:H49)</f>
        <v>335</v>
      </c>
    </row>
    <row r="51" spans="1:8" ht="7.5" customHeight="1" x14ac:dyDescent="0.2">
      <c r="A51" s="12"/>
      <c r="B51" s="9"/>
      <c r="C51" s="20"/>
      <c r="D51" s="9"/>
      <c r="E51" s="3"/>
      <c r="F51" s="9"/>
      <c r="G51" s="22"/>
      <c r="H51" s="9"/>
    </row>
    <row r="52" spans="1:8" x14ac:dyDescent="0.2">
      <c r="A52" s="69" t="s">
        <v>70</v>
      </c>
      <c r="B52" s="5"/>
      <c r="C52" s="20"/>
      <c r="D52" s="9">
        <v>500</v>
      </c>
      <c r="E52" s="5"/>
      <c r="F52" s="5"/>
      <c r="G52" s="25"/>
      <c r="H52" s="9">
        <v>500</v>
      </c>
    </row>
    <row r="53" spans="1:8" ht="9" customHeight="1" x14ac:dyDescent="0.2">
      <c r="A53" s="18"/>
      <c r="B53" s="5"/>
      <c r="C53" s="21"/>
      <c r="D53" s="5"/>
      <c r="E53" s="5"/>
      <c r="F53" s="5"/>
      <c r="G53" s="25"/>
      <c r="H53" s="5"/>
    </row>
    <row r="54" spans="1:8" x14ac:dyDescent="0.2">
      <c r="A54" s="70" t="s">
        <v>27</v>
      </c>
      <c r="B54" s="5"/>
      <c r="C54" s="21"/>
      <c r="D54" s="5"/>
      <c r="E54" s="5"/>
      <c r="F54" s="5"/>
      <c r="G54" s="25"/>
      <c r="H54" s="5"/>
    </row>
    <row r="55" spans="1:8" x14ac:dyDescent="0.2">
      <c r="A55" s="68" t="s">
        <v>51</v>
      </c>
      <c r="B55" s="5"/>
      <c r="C55" s="21"/>
      <c r="D55" s="5">
        <v>1750</v>
      </c>
      <c r="E55" s="5"/>
      <c r="F55" s="5"/>
      <c r="G55" s="25"/>
      <c r="H55" s="5">
        <v>1750</v>
      </c>
    </row>
    <row r="56" spans="1:8" x14ac:dyDescent="0.2">
      <c r="A56" s="68" t="s">
        <v>52</v>
      </c>
      <c r="B56" s="5"/>
      <c r="C56" s="21"/>
      <c r="D56" s="5">
        <v>500</v>
      </c>
      <c r="E56" s="5"/>
      <c r="F56" s="5"/>
      <c r="G56" s="25"/>
      <c r="H56" s="5">
        <v>500</v>
      </c>
    </row>
    <row r="57" spans="1:8" x14ac:dyDescent="0.2">
      <c r="A57" s="68" t="s">
        <v>53</v>
      </c>
      <c r="B57" s="5"/>
      <c r="C57" s="21"/>
      <c r="D57" s="5">
        <v>200</v>
      </c>
      <c r="E57" s="5"/>
      <c r="F57" s="5"/>
      <c r="G57" s="25"/>
      <c r="H57" s="5">
        <v>200</v>
      </c>
    </row>
    <row r="58" spans="1:8" x14ac:dyDescent="0.2">
      <c r="A58" s="68" t="s">
        <v>54</v>
      </c>
      <c r="B58" s="29"/>
      <c r="C58" s="31"/>
      <c r="D58" s="29">
        <v>100</v>
      </c>
      <c r="E58" s="5"/>
      <c r="F58" s="29"/>
      <c r="G58" s="33"/>
      <c r="H58" s="29">
        <v>100</v>
      </c>
    </row>
    <row r="59" spans="1:8" x14ac:dyDescent="0.2">
      <c r="A59" s="69" t="s">
        <v>71</v>
      </c>
      <c r="B59" s="5"/>
      <c r="C59" s="20"/>
      <c r="D59" s="9">
        <f>SUM(D55:D58)</f>
        <v>2550</v>
      </c>
      <c r="E59" s="5"/>
      <c r="F59" s="5"/>
      <c r="G59" s="25"/>
      <c r="H59" s="9">
        <f>SUM(H55:H58)</f>
        <v>2550</v>
      </c>
    </row>
    <row r="60" spans="1:8" ht="7.5" customHeight="1" x14ac:dyDescent="0.2">
      <c r="A60" s="18"/>
      <c r="B60" s="5"/>
      <c r="C60" s="21"/>
      <c r="D60" s="5"/>
      <c r="E60" s="5"/>
      <c r="F60" s="5"/>
      <c r="G60" s="25"/>
      <c r="H60" s="5"/>
    </row>
    <row r="61" spans="1:8" x14ac:dyDescent="0.2">
      <c r="A61" s="69" t="s">
        <v>72</v>
      </c>
      <c r="B61" s="5"/>
      <c r="C61" s="27"/>
      <c r="D61" s="9">
        <f>D10+D12+D20+D22+D32+D39+D44+D50+D52+D59</f>
        <v>45035</v>
      </c>
      <c r="E61" s="5"/>
      <c r="F61" s="5"/>
      <c r="G61" s="25"/>
      <c r="H61" s="9">
        <f>H10+H12+H20+H22+H32+H39+H44+H50+H52+H59</f>
        <v>50760</v>
      </c>
    </row>
    <row r="62" spans="1:8" ht="8.25" customHeight="1" x14ac:dyDescent="0.2">
      <c r="A62" s="23"/>
      <c r="B62" s="5"/>
      <c r="C62" s="17"/>
      <c r="D62" s="5"/>
      <c r="E62" s="5"/>
      <c r="F62" s="5"/>
      <c r="G62" s="24"/>
      <c r="H62" s="9"/>
    </row>
    <row r="63" spans="1:8" ht="6" customHeight="1" x14ac:dyDescent="0.2"/>
  </sheetData>
  <phoneticPr fontId="0" type="noConversion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Company>nara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M. Lancellotti</dc:creator>
  <cp:lastModifiedBy>Windows User</cp:lastModifiedBy>
  <cp:lastPrinted>2011-01-21T18:51:41Z</cp:lastPrinted>
  <dcterms:created xsi:type="dcterms:W3CDTF">1999-02-16T13:12:43Z</dcterms:created>
  <dcterms:modified xsi:type="dcterms:W3CDTF">2016-09-29T13:59:44Z</dcterms:modified>
</cp:coreProperties>
</file>